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programas\Dropbox\projetos\fomento\HORIZON 2020\aquavitae\posdoc\"/>
    </mc:Choice>
  </mc:AlternateContent>
  <xr:revisionPtr revIDLastSave="0" documentId="13_ncr:1_{33DC0ACE-F1CD-48A6-BED4-D3AFBD594821}" xr6:coauthVersionLast="46" xr6:coauthVersionMax="46" xr10:uidLastSave="{00000000-0000-0000-0000-000000000000}"/>
  <workbookProtection workbookAlgorithmName="SHA-512" workbookHashValue="vAAUcO0TVpaVcgbiMlcpgVBn/UbqlbzEAZoE8VOi4T6br0VGBvvJq26AveigfQWN9BLQ+yPKXWm3UNmeEv3mbA==" workbookSaltValue="U06sty9QBTiRhK051NVmFg==" workbookSpinCount="100000" lockStructure="1"/>
  <bookViews>
    <workbookView xWindow="-120" yWindow="-120" windowWidth="29040" windowHeight="15840" tabRatio="805" xr2:uid="{00000000-000D-0000-FFFF-FFFF00000000}"/>
  </bookViews>
  <sheets>
    <sheet name="Pontuação Currículo - Doutor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H11" i="1"/>
  <c r="I11" i="1"/>
  <c r="I14" i="1" l="1"/>
  <c r="I15" i="1" s="1"/>
  <c r="I10" i="1"/>
  <c r="I12" i="1" s="1"/>
  <c r="H61" i="1" l="1"/>
  <c r="H59" i="1"/>
  <c r="H57" i="1"/>
  <c r="H10" i="1" l="1"/>
  <c r="I29" i="1"/>
  <c r="H54" i="1" l="1"/>
  <c r="I54" i="1" s="1"/>
  <c r="H52" i="1"/>
  <c r="I52" i="1" s="1"/>
  <c r="H69" i="1"/>
  <c r="I69" i="1" s="1"/>
  <c r="H67" i="1"/>
  <c r="I67" i="1" s="1"/>
  <c r="H65" i="1"/>
  <c r="I65" i="1" s="1"/>
  <c r="H63" i="1"/>
  <c r="I63" i="1" s="1"/>
  <c r="I61" i="1"/>
  <c r="I59" i="1"/>
  <c r="I57" i="1"/>
  <c r="H14" i="1" l="1"/>
  <c r="I34" i="1" l="1"/>
  <c r="H34" i="1"/>
  <c r="I33" i="1"/>
  <c r="H33" i="1"/>
  <c r="I30" i="1"/>
  <c r="I31" i="1" s="1"/>
  <c r="H29" i="1"/>
  <c r="I35" i="1" l="1"/>
  <c r="I27" i="1"/>
  <c r="H27" i="1"/>
  <c r="I26" i="1"/>
  <c r="H26" i="1"/>
  <c r="H43" i="1"/>
  <c r="I43" i="1" s="1"/>
  <c r="I45" i="1"/>
  <c r="H45" i="1"/>
  <c r="I44" i="1"/>
  <c r="H44" i="1"/>
  <c r="H40" i="1"/>
  <c r="I40" i="1" s="1"/>
  <c r="H22" i="1"/>
  <c r="I22" i="1" s="1"/>
  <c r="H21" i="1"/>
  <c r="I21" i="1" s="1"/>
  <c r="H20" i="1"/>
  <c r="I20" i="1" s="1"/>
  <c r="H19" i="1"/>
  <c r="I19" i="1" s="1"/>
  <c r="H72" i="1"/>
  <c r="I72" i="1" s="1"/>
  <c r="H73" i="1"/>
  <c r="I73" i="1" s="1"/>
  <c r="H42" i="1"/>
  <c r="I42" i="1" s="1"/>
  <c r="H41" i="1"/>
  <c r="I41" i="1" s="1"/>
  <c r="H39" i="1"/>
  <c r="I39" i="1" s="1"/>
  <c r="H38" i="1"/>
  <c r="I38" i="1" s="1"/>
  <c r="H37" i="1"/>
  <c r="I37" i="1" s="1"/>
  <c r="H36" i="1"/>
  <c r="I36" i="1" s="1"/>
  <c r="H32" i="1"/>
  <c r="I32" i="1" s="1"/>
  <c r="H25" i="1"/>
  <c r="I25" i="1" s="1"/>
  <c r="H71" i="1"/>
  <c r="I71" i="1" s="1"/>
  <c r="H17" i="1"/>
  <c r="I17" i="1" s="1"/>
  <c r="H16" i="1"/>
  <c r="I16" i="1" s="1"/>
  <c r="I23" i="1" l="1"/>
  <c r="I46" i="1"/>
  <c r="I74" i="1"/>
  <c r="I28" i="1"/>
  <c r="I47" i="1" l="1"/>
  <c r="D8" i="1" s="1"/>
</calcChain>
</file>

<file path=xl/sharedStrings.xml><?xml version="1.0" encoding="utf-8"?>
<sst xmlns="http://schemas.openxmlformats.org/spreadsheetml/2006/main" count="121" uniqueCount="106">
  <si>
    <t>Máximo de pontos</t>
  </si>
  <si>
    <t>Peso</t>
  </si>
  <si>
    <t>Total</t>
  </si>
  <si>
    <t>Pontuação</t>
  </si>
  <si>
    <t>número de anos</t>
  </si>
  <si>
    <t>número de cursos</t>
  </si>
  <si>
    <t>número de participações</t>
  </si>
  <si>
    <t>Total Formação Acadêmica</t>
  </si>
  <si>
    <t>As publicações como primeiro autor receberão 100% da pontuação;</t>
  </si>
  <si>
    <t>como coautor será atribuída pontuação equivalente a 50% em relação à de primeiro autor</t>
  </si>
  <si>
    <t>número de capítulos</t>
  </si>
  <si>
    <t>Total Produção Científica</t>
  </si>
  <si>
    <t>número de projetos</t>
  </si>
  <si>
    <t>número de palestras</t>
  </si>
  <si>
    <t>Total Experiência Profissional</t>
  </si>
  <si>
    <t>número de livros</t>
  </si>
  <si>
    <t>número de autorias</t>
  </si>
  <si>
    <t>I. Formação Acadêmica</t>
  </si>
  <si>
    <t>número de experiências</t>
  </si>
  <si>
    <t>número de prêmios</t>
  </si>
  <si>
    <t>número de eventos</t>
  </si>
  <si>
    <t>número de consultorias</t>
  </si>
  <si>
    <t>II. Experiência Profissional</t>
  </si>
  <si>
    <t>III. Produção científica</t>
  </si>
  <si>
    <t>número de orientados</t>
  </si>
  <si>
    <t>número de aprovações</t>
  </si>
  <si>
    <t>Nome:</t>
  </si>
  <si>
    <t>Unidade</t>
  </si>
  <si>
    <t>Esta planilha está bloqueada. Apenas as células com fundo amarelo poderão ser preenchidas.</t>
  </si>
  <si>
    <t>ordem</t>
  </si>
  <si>
    <t>Endereço do currículo Lattes:</t>
  </si>
  <si>
    <t>Número</t>
  </si>
  <si>
    <t>O curso deverá ter no mínimo 360 horas de duração.</t>
  </si>
  <si>
    <t>Para cada item digitar o número equivalente na área amarela. A pontuação será calculada automaticamente.</t>
  </si>
  <si>
    <t>número de cursos de especialização</t>
  </si>
  <si>
    <t>Total Atividade Docente na Graduação</t>
  </si>
  <si>
    <t>Total Atividade Docente na Pós-Graduação</t>
  </si>
  <si>
    <t>número de vínculos</t>
  </si>
  <si>
    <t>número de produções</t>
  </si>
  <si>
    <t>PONTUAÇÃO =</t>
  </si>
  <si>
    <r>
      <t xml:space="preserve">número de artigos A1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</si>
  <si>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A1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</si>
  <si>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artigos A2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</si>
  <si>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A2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</si>
  <si>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artigos B1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</si>
  <si>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B1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</si>
  <si>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artigos B2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</si>
  <si>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B2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</si>
  <si>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artigos B3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</si>
  <si>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B3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</si>
  <si>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artigos B4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</si>
  <si>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B4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</si>
  <si>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artigos B5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</si>
  <si>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artigos B5 </t>
    </r>
    <r>
      <rPr>
        <b/>
        <sz val="9"/>
        <color rgb="FFFF0000"/>
        <rFont val="Calibri"/>
        <family val="2"/>
        <scheme val="minor"/>
      </rPr>
      <t>coautor</t>
    </r>
  </si>
  <si>
    <r>
      <t xml:space="preserve">número de resumos como </t>
    </r>
    <r>
      <rPr>
        <b/>
        <sz val="9"/>
        <color rgb="FFFF0000"/>
        <rFont val="Calibri"/>
        <family val="2"/>
        <scheme val="minor"/>
      </rPr>
      <t>primeiro</t>
    </r>
    <r>
      <rPr>
        <sz val="9"/>
        <color indexed="8"/>
        <rFont val="Calibri"/>
        <family val="2"/>
        <scheme val="minor"/>
      </rPr>
      <t xml:space="preserve"> autor</t>
    </r>
  </si>
  <si>
    <r>
      <t xml:space="preserve">número de resumos como </t>
    </r>
    <r>
      <rPr>
        <b/>
        <sz val="9"/>
        <color rgb="FFFF0000"/>
        <rFont val="Calibri"/>
        <family val="2"/>
        <scheme val="minor"/>
      </rPr>
      <t>coautor</t>
    </r>
  </si>
  <si>
    <t>Total coordenação de projetos</t>
  </si>
  <si>
    <t>Total patentes</t>
  </si>
  <si>
    <t>Atividade de docência no ensino médio, como professor contratado (efetivo ou substituto): 1 ponto/ano.</t>
  </si>
  <si>
    <t>Trabalho completo em anais de eventos científicos:                                                                        0,2 ponto/trabalho completo</t>
  </si>
  <si>
    <t>Mestrado</t>
  </si>
  <si>
    <t>Prêmio ou Mérito Profissional ou Acadêmico Nacional: 2 pontos/prêmio</t>
  </si>
  <si>
    <t>Prêmio ou Mérito Profissional ou Acadêmico Internacional: 4 pontos/prêmio</t>
  </si>
  <si>
    <r>
      <t xml:space="preserve">Atividade de docência na Graduação </t>
    </r>
    <r>
      <rPr>
        <sz val="11"/>
        <color rgb="FFFF0000"/>
        <rFont val="Calibri"/>
        <family val="2"/>
        <scheme val="minor"/>
      </rPr>
      <t>EM OUTRAS ÁREAS</t>
    </r>
    <r>
      <rPr>
        <sz val="11"/>
        <color theme="1"/>
        <rFont val="Calibri"/>
        <family val="2"/>
        <scheme val="minor"/>
      </rPr>
      <t>, como professor contratado (efetivo ou substituto): 1</t>
    </r>
    <r>
      <rPr>
        <sz val="11"/>
        <rFont val="Calibri"/>
        <family val="2"/>
        <scheme val="minor"/>
      </rPr>
      <t xml:space="preserve"> ponto/ano.</t>
    </r>
  </si>
  <si>
    <r>
      <t xml:space="preserve">Atividade de docência na Pós-Graduação </t>
    </r>
    <r>
      <rPr>
        <sz val="11"/>
        <color rgb="FFFF0000"/>
        <rFont val="Calibri"/>
        <family val="2"/>
        <scheme val="minor"/>
      </rPr>
      <t>EM OUTRAS ÁREAS</t>
    </r>
    <r>
      <rPr>
        <sz val="11"/>
        <color theme="1"/>
        <rFont val="Calibri"/>
        <family val="2"/>
        <scheme val="minor"/>
      </rPr>
      <t>, como professor contratado (efetivo ou substituto): 3</t>
    </r>
    <r>
      <rPr>
        <sz val="11"/>
        <rFont val="Calibri"/>
        <family val="2"/>
        <scheme val="minor"/>
      </rPr>
      <t xml:space="preserve"> pontos/ano.</t>
    </r>
  </si>
  <si>
    <t>Participação em projeto de pesquisa ou extensão: 0,2 ponto/projeto</t>
  </si>
  <si>
    <t>Participação em bancas de Trabalho de Conclusão de Curso: 0,2 ponto/banca</t>
  </si>
  <si>
    <r>
      <t xml:space="preserve">Vínculo empregatício atual </t>
    </r>
    <r>
      <rPr>
        <sz val="11"/>
        <color rgb="FFFF0000"/>
        <rFont val="Calibri"/>
        <family val="2"/>
        <scheme val="minor"/>
      </rPr>
      <t>na área de aquicultura</t>
    </r>
    <r>
      <rPr>
        <sz val="11"/>
        <rFont val="Calibri"/>
        <family val="2"/>
        <scheme val="minor"/>
      </rPr>
      <t>: 3 pontos</t>
    </r>
  </si>
  <si>
    <r>
      <t xml:space="preserve">Vínculo empregatício atual: se o candidato apresenta vínculo </t>
    </r>
    <r>
      <rPr>
        <sz val="11"/>
        <color rgb="FFFF0000"/>
        <rFont val="Calibri"/>
        <family val="2"/>
        <scheme val="minor"/>
      </rPr>
      <t>em área fim da aquicultura:</t>
    </r>
    <r>
      <rPr>
        <sz val="11"/>
        <color theme="1"/>
        <rFont val="Calibri"/>
        <family val="2"/>
        <scheme val="minor"/>
      </rPr>
      <t xml:space="preserve"> 1 ponto</t>
    </r>
  </si>
  <si>
    <r>
      <t xml:space="preserve">Produção Técnica (patentes registradas, boletins técnicos ou de divulgação científica na </t>
    </r>
    <r>
      <rPr>
        <sz val="11"/>
        <color rgb="FFFF0000"/>
        <rFont val="Calibri"/>
        <family val="2"/>
        <scheme val="minor"/>
      </rPr>
      <t>área de Aquicultura:</t>
    </r>
    <r>
      <rPr>
        <sz val="11"/>
        <rFont val="Calibri"/>
        <family val="2"/>
        <scheme val="minor"/>
      </rPr>
      <t xml:space="preserve"> 2 pontos/produção</t>
    </r>
  </si>
  <si>
    <t>Cursos de Especialização: 2 pontos/curso</t>
  </si>
  <si>
    <t>Organização de eventos científicos: 1 ponto/evento</t>
  </si>
  <si>
    <r>
      <t xml:space="preserve">Experiência Internacional em Aquicultura ou Recursos Pesqueiros (cursos, estágios, treinamento ou trabalho no exterior): 5 pontos/experiência internacional.                                       </t>
    </r>
    <r>
      <rPr>
        <sz val="11"/>
        <color rgb="FFFF0000"/>
        <rFont val="Calibri"/>
        <family val="2"/>
        <scheme val="minor"/>
      </rPr>
      <t>A experiência internacional deverá ter duração mínima comprovada de um mês.</t>
    </r>
  </si>
  <si>
    <r>
      <t xml:space="preserve">Atividade de docência na Graduação </t>
    </r>
    <r>
      <rPr>
        <sz val="11"/>
        <color rgb="FFFF0000"/>
        <rFont val="Calibri"/>
        <family val="2"/>
        <scheme val="minor"/>
      </rPr>
      <t>NA ÁREA DE AQUICULTURA</t>
    </r>
    <r>
      <rPr>
        <sz val="11"/>
        <color theme="1"/>
        <rFont val="Calibri"/>
        <family val="2"/>
        <scheme val="minor"/>
      </rPr>
      <t>, como professor contratado (efetivo ou substituto): 3</t>
    </r>
    <r>
      <rPr>
        <sz val="11"/>
        <rFont val="Calibri"/>
        <family val="2"/>
        <scheme val="minor"/>
      </rPr>
      <t xml:space="preserve"> pontos/ano.</t>
    </r>
  </si>
  <si>
    <r>
      <t xml:space="preserve">Atividade de docência na Pós-Graduação </t>
    </r>
    <r>
      <rPr>
        <sz val="11"/>
        <color rgb="FFFF0000"/>
        <rFont val="Calibri"/>
        <family val="2"/>
        <scheme val="minor"/>
      </rPr>
      <t>NA ÁREA DE AQUICULTURA</t>
    </r>
    <r>
      <rPr>
        <sz val="11"/>
        <color theme="1"/>
        <rFont val="Calibri"/>
        <family val="2"/>
        <scheme val="minor"/>
      </rPr>
      <t>, como professor contratado (efetivo ou substituto): 7</t>
    </r>
    <r>
      <rPr>
        <sz val="11"/>
        <rFont val="Calibri"/>
        <family val="2"/>
        <scheme val="minor"/>
      </rPr>
      <t xml:space="preserve"> pontos/ano.</t>
    </r>
  </si>
  <si>
    <t>Orientação e/ou supervisão de Trabalho de Conclusão de Curso de graduação: 2 pontos/orientação ou supervisão.</t>
  </si>
  <si>
    <r>
      <t xml:space="preserve">Coordenação de projetos de pesquisa ou extensão </t>
    </r>
    <r>
      <rPr>
        <sz val="11"/>
        <color rgb="FFFF0000"/>
        <rFont val="Calibri"/>
        <family val="2"/>
        <scheme val="minor"/>
      </rPr>
      <t>NA ÁREA DE AQUICULTURA</t>
    </r>
    <r>
      <rPr>
        <sz val="11"/>
        <color theme="1"/>
        <rFont val="Calibri"/>
        <family val="2"/>
        <scheme val="minor"/>
      </rPr>
      <t xml:space="preserve">: 5 </t>
    </r>
    <r>
      <rPr>
        <sz val="11"/>
        <rFont val="Calibri"/>
        <family val="2"/>
        <scheme val="minor"/>
      </rPr>
      <t>pontos/projeto.</t>
    </r>
  </si>
  <si>
    <r>
      <t xml:space="preserve">Coordenação de projetos de pesquisa ou extensão </t>
    </r>
    <r>
      <rPr>
        <sz val="11"/>
        <color rgb="FFFF0000"/>
        <rFont val="Calibri"/>
        <family val="2"/>
        <scheme val="minor"/>
      </rPr>
      <t>EM OUTRAS ÁREAS</t>
    </r>
    <r>
      <rPr>
        <sz val="11"/>
        <color theme="1"/>
        <rFont val="Calibri"/>
        <family val="2"/>
        <scheme val="minor"/>
      </rPr>
      <t xml:space="preserve">: 2 </t>
    </r>
    <r>
      <rPr>
        <sz val="11"/>
        <rFont val="Calibri"/>
        <family val="2"/>
        <scheme val="minor"/>
      </rPr>
      <t>pontos/projeto.</t>
    </r>
  </si>
  <si>
    <r>
      <t xml:space="preserve">Cursos oferecidos na área de Aquicultura </t>
    </r>
    <r>
      <rPr>
        <sz val="11"/>
        <color rgb="FFFF0000"/>
        <rFont val="Calibri"/>
        <family val="2"/>
        <scheme val="minor"/>
      </rPr>
      <t xml:space="preserve">com duração mínima de 8 horas: </t>
    </r>
    <r>
      <rPr>
        <sz val="11"/>
        <color theme="1"/>
        <rFont val="Calibri"/>
        <family val="2"/>
        <scheme val="minor"/>
      </rPr>
      <t>0,5 ponto/curso</t>
    </r>
  </si>
  <si>
    <t xml:space="preserve">Palestras proferidas na área de Aquicultura: 0,1 ponto/palestra </t>
  </si>
  <si>
    <t>Aprovação em concurso público: 1 ponto/ aprovação</t>
  </si>
  <si>
    <r>
      <t xml:space="preserve">Consultorias de natureza técnica ou profissional, </t>
    </r>
    <r>
      <rPr>
        <sz val="11"/>
        <color rgb="FFFF0000"/>
        <rFont val="Calibri"/>
        <family val="2"/>
        <scheme val="minor"/>
      </rPr>
      <t>dentro da área de Aquicultura</t>
    </r>
    <r>
      <rPr>
        <sz val="11"/>
        <color theme="1"/>
        <rFont val="Calibri"/>
        <family val="2"/>
        <scheme val="minor"/>
      </rPr>
      <t>: 0,5 ponto/consultoria</t>
    </r>
  </si>
  <si>
    <r>
      <t xml:space="preserve">Produção Técnica (patentes registradas, boletins técnicos ou de divulgação científica) </t>
    </r>
    <r>
      <rPr>
        <sz val="11"/>
        <color rgb="FFFF0000"/>
        <rFont val="Calibri"/>
        <family val="2"/>
        <scheme val="minor"/>
      </rPr>
      <t xml:space="preserve">em outras áreas: </t>
    </r>
    <r>
      <rPr>
        <sz val="11"/>
        <rFont val="Calibri"/>
        <family val="2"/>
        <scheme val="minor"/>
      </rPr>
      <t>1 ponto/produção</t>
    </r>
  </si>
  <si>
    <t>Resumos em eventos científicos: 0,1 ponto/resumo</t>
  </si>
  <si>
    <t xml:space="preserve">Capítulo de livro: 5 pontos/capítulo publicado </t>
  </si>
  <si>
    <t>Organização ou edição de livro: 10 pontos/livro</t>
  </si>
  <si>
    <t>Autoria de livro: 15 pontos/livro</t>
  </si>
  <si>
    <t>Bolsa em Projeto de Pesquisa e/ou Extensão: 2 pontos/ano</t>
  </si>
  <si>
    <r>
      <t>Resumos em eventos científicos</t>
    </r>
    <r>
      <rPr>
        <b/>
        <u/>
        <sz val="11"/>
        <color rgb="FFFF0000"/>
        <rFont val="Calibri"/>
        <family val="2"/>
        <scheme val="minor"/>
      </rPr>
      <t/>
    </r>
  </si>
  <si>
    <r>
      <t xml:space="preserve">Doutorado: concluído ou com matrícula na última fase: </t>
    </r>
    <r>
      <rPr>
        <sz val="11"/>
        <color rgb="FFFF0000"/>
        <rFont val="Calibri"/>
        <family val="2"/>
        <scheme val="minor"/>
      </rPr>
      <t>se em Aquicultura ou áreas afins</t>
    </r>
    <r>
      <rPr>
        <sz val="11"/>
        <color theme="1"/>
        <rFont val="Calibri"/>
        <family val="2"/>
        <scheme val="minor"/>
      </rPr>
      <t>: 50 pontos</t>
    </r>
  </si>
  <si>
    <r>
      <t xml:space="preserve">Doutorado, concluído ou com matrícula na última fase: </t>
    </r>
    <r>
      <rPr>
        <sz val="11"/>
        <color rgb="FFFF0000"/>
        <rFont val="Calibri"/>
        <family val="2"/>
        <scheme val="minor"/>
      </rPr>
      <t>se em Aquicultura ou áreas afins</t>
    </r>
    <r>
      <rPr>
        <sz val="11"/>
        <color theme="1"/>
        <rFont val="Calibri"/>
        <family val="2"/>
        <scheme val="minor"/>
      </rPr>
      <t>: se em outras áreas: 25 pontos</t>
    </r>
  </si>
  <si>
    <t>Doutorado</t>
  </si>
  <si>
    <r>
      <t xml:space="preserve">Mestrado: </t>
    </r>
    <r>
      <rPr>
        <sz val="11"/>
        <rFont val="Calibri"/>
        <family val="2"/>
        <scheme val="minor"/>
      </rPr>
      <t xml:space="preserve">concluído: </t>
    </r>
    <r>
      <rPr>
        <sz val="11"/>
        <color rgb="FFFF0000"/>
        <rFont val="Calibri"/>
        <family val="2"/>
        <scheme val="minor"/>
      </rPr>
      <t>se em Aquicultura ou áreas afins</t>
    </r>
    <r>
      <rPr>
        <sz val="11"/>
        <color theme="1"/>
        <rFont val="Calibri"/>
        <family val="2"/>
        <scheme val="minor"/>
      </rPr>
      <t>: 25 pontos</t>
    </r>
  </si>
  <si>
    <r>
      <t xml:space="preserve">Mestrado: concluído: </t>
    </r>
    <r>
      <rPr>
        <sz val="11"/>
        <color rgb="FFFF0000"/>
        <rFont val="Calibri"/>
        <family val="2"/>
        <scheme val="minor"/>
      </rPr>
      <t>se em outras áreas:</t>
    </r>
    <r>
      <rPr>
        <sz val="11"/>
        <color theme="1"/>
        <rFont val="Calibri"/>
        <family val="2"/>
        <scheme val="minor"/>
      </rPr>
      <t xml:space="preserve"> 10 pontos</t>
    </r>
  </si>
  <si>
    <t>ARTIGO CIENTÍFICO EM REVISTA INDEXADA: atribuir a pontuação abaixo (maior percentil) para cada artigo publicado:</t>
  </si>
  <si>
    <t>De 87,5 a 99,9</t>
  </si>
  <si>
    <t>De 75,0 a 87,4</t>
  </si>
  <si>
    <t xml:space="preserve">De 62,5 a 74,9 </t>
  </si>
  <si>
    <t xml:space="preserve">De 50,0 a 62,4 </t>
  </si>
  <si>
    <t xml:space="preserve">De 37,5 a 49,9 </t>
  </si>
  <si>
    <t xml:space="preserve">De 25,0 a 37,4 </t>
  </si>
  <si>
    <t>De 12,5 a 24,9</t>
  </si>
  <si>
    <t>doutorado</t>
  </si>
  <si>
    <t>LABORATÓRIO DE CAMARÕES MARINHOS/ UNIVERSIDADE FEDERAL DE SANTA CATARINA</t>
  </si>
  <si>
    <t>EDITAL Nº 01/LCM/2021 - Bolsista pós-doutorado</t>
  </si>
  <si>
    <t>ANEXO II - PLANILHA DE PONTUAÇÃO DO "CURRICULUM VITAE"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</si>
</sst>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4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5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right" vertical="center"/>
    </xf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Border="1" applyProtection="1"/>
    <xf numFmtId="0" fontId="13" fillId="0" borderId="2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</xf>
    <xf numFmtId="0" fontId="15" fillId="5" borderId="7" xfId="0" applyFont="1" applyFill="1" applyBorder="1" applyAlignment="1" applyProtection="1">
      <alignment horizontal="center" vertical="center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vertical="center"/>
    </xf>
    <xf numFmtId="0" fontId="0" fillId="0" borderId="2" xfId="0" applyFont="1" applyBorder="1" applyAlignment="1" applyProtection="1">
      <alignment wrapText="1"/>
    </xf>
    <xf numFmtId="0" fontId="0" fillId="0" borderId="0" xfId="0" quotePrefix="1" applyFont="1" applyFill="1" applyProtection="1"/>
    <xf numFmtId="0" fontId="17" fillId="0" borderId="0" xfId="0" applyFont="1" applyFill="1" applyProtection="1"/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6" fillId="0" borderId="2" xfId="0" quotePrefix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 applyProtection="1">
      <alignment vertical="center" wrapText="1"/>
    </xf>
    <xf numFmtId="11" fontId="17" fillId="0" borderId="8" xfId="0" applyNumberFormat="1" applyFont="1" applyBorder="1" applyAlignment="1" applyProtection="1">
      <alignment vertical="top" wrapText="1"/>
    </xf>
    <xf numFmtId="0" fontId="0" fillId="5" borderId="10" xfId="0" applyFont="1" applyFill="1" applyBorder="1" applyAlignment="1" applyProtection="1">
      <alignment vertical="center" wrapText="1"/>
    </xf>
    <xf numFmtId="0" fontId="0" fillId="5" borderId="14" xfId="0" applyFont="1" applyFill="1" applyBorder="1" applyAlignment="1" applyProtection="1">
      <alignment vertical="center" wrapText="1"/>
    </xf>
    <xf numFmtId="0" fontId="15" fillId="5" borderId="0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0" fillId="6" borderId="2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vertical="center" wrapText="1"/>
    </xf>
    <xf numFmtId="0" fontId="2" fillId="4" borderId="16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horizontal="center" vertical="center"/>
    </xf>
    <xf numFmtId="0" fontId="0" fillId="5" borderId="4" xfId="0" applyFont="1" applyFill="1" applyBorder="1" applyAlignment="1" applyProtection="1">
      <alignment vertical="center" wrapText="1"/>
    </xf>
    <xf numFmtId="0" fontId="15" fillId="5" borderId="16" xfId="0" applyFont="1" applyFill="1" applyBorder="1" applyAlignment="1" applyProtection="1">
      <alignment horizontal="center" vertical="center"/>
    </xf>
    <xf numFmtId="0" fontId="13" fillId="5" borderId="16" xfId="0" applyFont="1" applyFill="1" applyBorder="1" applyAlignment="1" applyProtection="1">
      <alignment horizontal="center" vertical="center"/>
    </xf>
    <xf numFmtId="0" fontId="0" fillId="5" borderId="16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/>
    <xf numFmtId="0" fontId="16" fillId="0" borderId="3" xfId="0" quotePrefix="1" applyFont="1" applyFill="1" applyBorder="1" applyAlignment="1" applyProtection="1">
      <alignment horizontal="right" vertical="center"/>
    </xf>
    <xf numFmtId="2" fontId="16" fillId="0" borderId="3" xfId="0" applyNumberFormat="1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vertic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/>
    <xf numFmtId="0" fontId="2" fillId="5" borderId="2" xfId="0" applyFont="1" applyFill="1" applyBorder="1" applyAlignment="1" applyProtection="1">
      <alignment horizontal="right" vertical="center"/>
    </xf>
    <xf numFmtId="0" fontId="2" fillId="4" borderId="2" xfId="0" applyFont="1" applyFill="1" applyBorder="1" applyAlignment="1" applyProtection="1"/>
    <xf numFmtId="0" fontId="0" fillId="0" borderId="7" xfId="0" applyFont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right" vertical="center" wrapText="1"/>
    </xf>
    <xf numFmtId="0" fontId="0" fillId="0" borderId="3" xfId="0" applyFont="1" applyBorder="1" applyAlignment="1" applyProtection="1">
      <alignment horizontal="right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/>
    </xf>
    <xf numFmtId="0" fontId="16" fillId="6" borderId="2" xfId="0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left" vertical="center" wrapText="1"/>
    </xf>
    <xf numFmtId="0" fontId="10" fillId="7" borderId="16" xfId="0" applyFont="1" applyFill="1" applyBorder="1" applyAlignment="1" applyProtection="1">
      <alignment horizontal="left" vertical="center" wrapText="1"/>
    </xf>
    <xf numFmtId="0" fontId="10" fillId="7" borderId="5" xfId="0" applyFont="1" applyFill="1" applyBorder="1" applyAlignment="1" applyProtection="1">
      <alignment horizontal="left" vertical="center" wrapText="1"/>
    </xf>
    <xf numFmtId="0" fontId="16" fillId="6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4" fontId="0" fillId="4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5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1"/>
  <dimension ref="B1:P87"/>
  <sheetViews>
    <sheetView showGridLines="0" tabSelected="1" zoomScale="90" zoomScaleNormal="90" workbookViewId="0">
      <selection activeCell="F10" sqref="F10"/>
    </sheetView>
  </sheetViews>
  <sheetFormatPr defaultColWidth="8.7109375" defaultRowHeight="15" x14ac:dyDescent="0.25"/>
  <cols>
    <col min="1" max="1" width="0.42578125" style="10" customWidth="1"/>
    <col min="2" max="2" width="7.5703125" style="20" customWidth="1"/>
    <col min="3" max="3" width="54.5703125" style="8" customWidth="1"/>
    <col min="4" max="4" width="10.85546875" style="8" customWidth="1"/>
    <col min="5" max="5" width="18.7109375" style="8" customWidth="1"/>
    <col min="6" max="6" width="8.7109375" style="8"/>
    <col min="7" max="7" width="5.7109375" style="8" customWidth="1"/>
    <col min="8" max="8" width="7.28515625" style="8" customWidth="1"/>
    <col min="9" max="9" width="10.140625" style="8" customWidth="1"/>
    <col min="10" max="16" width="8.7109375" style="24"/>
    <col min="17" max="16384" width="8.7109375" style="10"/>
  </cols>
  <sheetData>
    <row r="1" spans="2:16" ht="15.6" customHeight="1" x14ac:dyDescent="0.3">
      <c r="C1" s="139" t="s">
        <v>103</v>
      </c>
      <c r="D1" s="139"/>
      <c r="E1" s="139"/>
      <c r="F1" s="139"/>
      <c r="G1" s="139"/>
      <c r="H1" s="139"/>
      <c r="I1" s="139"/>
    </row>
    <row r="2" spans="2:16" ht="17.25" x14ac:dyDescent="0.3">
      <c r="C2" s="114" t="s">
        <v>104</v>
      </c>
      <c r="D2" s="114"/>
      <c r="E2" s="114"/>
      <c r="F2" s="114"/>
      <c r="G2" s="114"/>
      <c r="H2" s="114"/>
      <c r="I2" s="114"/>
    </row>
    <row r="3" spans="2:16" s="24" customFormat="1" ht="17.25" x14ac:dyDescent="0.3">
      <c r="B3" s="23"/>
      <c r="C3" s="114" t="s">
        <v>105</v>
      </c>
      <c r="D3" s="114"/>
      <c r="E3" s="114"/>
      <c r="F3" s="114"/>
      <c r="G3" s="114"/>
      <c r="H3" s="114"/>
      <c r="I3" s="114"/>
    </row>
    <row r="4" spans="2:16" s="24" customFormat="1" ht="30" customHeight="1" x14ac:dyDescent="0.25">
      <c r="B4" s="23"/>
      <c r="C4" s="104" t="s">
        <v>28</v>
      </c>
      <c r="D4" s="104"/>
      <c r="E4" s="104"/>
      <c r="F4" s="104"/>
      <c r="G4" s="104"/>
      <c r="H4" s="104"/>
      <c r="I4" s="104"/>
    </row>
    <row r="5" spans="2:16" s="24" customFormat="1" ht="17.25" x14ac:dyDescent="0.25">
      <c r="B5" s="23"/>
      <c r="C5" s="116" t="s">
        <v>33</v>
      </c>
      <c r="D5" s="116"/>
      <c r="E5" s="116"/>
      <c r="F5" s="116"/>
      <c r="G5" s="116"/>
      <c r="H5" s="116"/>
      <c r="I5" s="116"/>
    </row>
    <row r="6" spans="2:16" ht="19.899999999999999" customHeight="1" x14ac:dyDescent="0.25">
      <c r="C6" s="38" t="s">
        <v>26</v>
      </c>
      <c r="D6" s="121"/>
      <c r="E6" s="121"/>
      <c r="F6" s="121"/>
      <c r="G6" s="121"/>
      <c r="H6" s="121"/>
      <c r="I6" s="121"/>
    </row>
    <row r="7" spans="2:16" ht="19.899999999999999" customHeight="1" x14ac:dyDescent="0.25">
      <c r="C7" s="38" t="s">
        <v>30</v>
      </c>
      <c r="D7" s="115"/>
      <c r="E7" s="115"/>
      <c r="F7" s="115"/>
      <c r="G7" s="115"/>
      <c r="H7" s="115"/>
      <c r="I7" s="115"/>
    </row>
    <row r="8" spans="2:16" s="24" customFormat="1" ht="19.899999999999999" customHeight="1" x14ac:dyDescent="0.25">
      <c r="B8" s="23"/>
      <c r="C8" s="65" t="s">
        <v>39</v>
      </c>
      <c r="D8" s="66">
        <f>SUM(I23,I47,I74)</f>
        <v>0</v>
      </c>
      <c r="E8" s="67"/>
      <c r="F8" s="67"/>
      <c r="G8" s="67"/>
      <c r="H8" s="67"/>
      <c r="I8" s="67"/>
    </row>
    <row r="9" spans="2:16" s="8" customFormat="1" ht="30" x14ac:dyDescent="0.25">
      <c r="B9" s="70" t="s">
        <v>29</v>
      </c>
      <c r="C9" s="71" t="s">
        <v>17</v>
      </c>
      <c r="D9" s="72" t="s">
        <v>0</v>
      </c>
      <c r="E9" s="73" t="s">
        <v>27</v>
      </c>
      <c r="F9" s="74" t="s">
        <v>31</v>
      </c>
      <c r="G9" s="73" t="s">
        <v>1</v>
      </c>
      <c r="H9" s="73" t="s">
        <v>2</v>
      </c>
      <c r="I9" s="75" t="s">
        <v>3</v>
      </c>
      <c r="J9" s="9"/>
      <c r="K9" s="9"/>
      <c r="L9" s="9"/>
      <c r="M9" s="9"/>
      <c r="N9" s="9"/>
      <c r="O9" s="9"/>
      <c r="P9" s="9"/>
    </row>
    <row r="10" spans="2:16" s="8" customFormat="1" ht="28.15" customHeight="1" x14ac:dyDescent="0.25">
      <c r="B10" s="68">
        <v>1</v>
      </c>
      <c r="C10" s="69" t="s">
        <v>89</v>
      </c>
      <c r="D10" s="107">
        <v>50</v>
      </c>
      <c r="E10" s="96" t="s">
        <v>102</v>
      </c>
      <c r="F10" s="37"/>
      <c r="G10" s="94">
        <v>50</v>
      </c>
      <c r="H10" s="92">
        <f>F10*G10</f>
        <v>0</v>
      </c>
      <c r="I10" s="88">
        <f>F10*G10</f>
        <v>0</v>
      </c>
      <c r="J10" s="9"/>
      <c r="K10" s="9"/>
      <c r="L10" s="9"/>
      <c r="M10" s="9"/>
      <c r="N10" s="9"/>
      <c r="O10" s="9"/>
      <c r="P10" s="9"/>
    </row>
    <row r="11" spans="2:16" s="8" customFormat="1" ht="28.15" customHeight="1" x14ac:dyDescent="0.25">
      <c r="B11" s="68">
        <v>2</v>
      </c>
      <c r="C11" s="69" t="s">
        <v>90</v>
      </c>
      <c r="D11" s="138"/>
      <c r="E11" s="96" t="s">
        <v>91</v>
      </c>
      <c r="F11" s="87"/>
      <c r="G11" s="94">
        <v>25</v>
      </c>
      <c r="H11" s="92">
        <f>F11*G11</f>
        <v>0</v>
      </c>
      <c r="I11" s="88">
        <f>F11*G11</f>
        <v>0</v>
      </c>
      <c r="J11" s="9"/>
      <c r="K11" s="9"/>
      <c r="L11" s="9"/>
      <c r="M11" s="9"/>
      <c r="N11" s="9"/>
      <c r="O11" s="9"/>
      <c r="P11" s="9"/>
    </row>
    <row r="12" spans="2:16" s="8" customFormat="1" ht="19.899999999999999" customHeight="1" x14ac:dyDescent="0.25">
      <c r="B12" s="68"/>
      <c r="C12" s="105" t="s">
        <v>91</v>
      </c>
      <c r="D12" s="136"/>
      <c r="E12" s="136"/>
      <c r="F12" s="136"/>
      <c r="G12" s="136"/>
      <c r="H12" s="137"/>
      <c r="I12" s="80">
        <f>IF(SUM(I11,I10)&gt;=D10,D10,SUM(I11,I10))</f>
        <v>0</v>
      </c>
      <c r="J12" s="9"/>
      <c r="K12" s="9"/>
      <c r="L12" s="9"/>
      <c r="M12" s="9"/>
      <c r="N12" s="9"/>
      <c r="O12" s="9"/>
      <c r="P12" s="9"/>
    </row>
    <row r="13" spans="2:16" s="8" customFormat="1" ht="28.15" customHeight="1" x14ac:dyDescent="0.25">
      <c r="B13" s="68">
        <v>3</v>
      </c>
      <c r="C13" s="69" t="s">
        <v>92</v>
      </c>
      <c r="D13" s="108">
        <v>25</v>
      </c>
      <c r="E13" s="11" t="s">
        <v>60</v>
      </c>
      <c r="F13" s="87"/>
      <c r="G13" s="94">
        <v>25</v>
      </c>
      <c r="H13" s="89">
        <f>F13*G13</f>
        <v>0</v>
      </c>
      <c r="I13" s="88">
        <f>F13*G13</f>
        <v>0</v>
      </c>
      <c r="J13" s="9"/>
      <c r="K13" s="9"/>
      <c r="L13" s="9"/>
      <c r="M13" s="9"/>
      <c r="N13" s="9"/>
      <c r="O13" s="9"/>
      <c r="P13" s="9"/>
    </row>
    <row r="14" spans="2:16" s="8" customFormat="1" ht="28.15" customHeight="1" x14ac:dyDescent="0.25">
      <c r="B14" s="33">
        <v>4</v>
      </c>
      <c r="C14" s="39" t="s">
        <v>93</v>
      </c>
      <c r="D14" s="138"/>
      <c r="E14" s="11" t="s">
        <v>60</v>
      </c>
      <c r="F14" s="6"/>
      <c r="G14" s="1">
        <v>10</v>
      </c>
      <c r="H14" s="89">
        <f>F14*G14</f>
        <v>0</v>
      </c>
      <c r="I14" s="88">
        <f>F14*G14</f>
        <v>0</v>
      </c>
      <c r="J14" s="9"/>
      <c r="K14" s="9"/>
      <c r="L14" s="9"/>
      <c r="M14" s="9"/>
      <c r="N14" s="9"/>
      <c r="O14" s="9"/>
      <c r="P14" s="9"/>
    </row>
    <row r="15" spans="2:16" s="8" customFormat="1" ht="19.899999999999999" customHeight="1" x14ac:dyDescent="0.25">
      <c r="B15" s="79"/>
      <c r="C15" s="105" t="s">
        <v>60</v>
      </c>
      <c r="D15" s="136"/>
      <c r="E15" s="136"/>
      <c r="F15" s="136"/>
      <c r="G15" s="136"/>
      <c r="H15" s="137"/>
      <c r="I15" s="80">
        <f>IF(SUM(I14,I13)&gt;=D13,D13,SUM(I14,I13))</f>
        <v>0</v>
      </c>
      <c r="J15" s="9"/>
      <c r="K15" s="9"/>
      <c r="L15" s="9"/>
      <c r="M15" s="9"/>
      <c r="N15" s="9"/>
      <c r="O15" s="9"/>
      <c r="P15" s="9"/>
    </row>
    <row r="16" spans="2:16" s="8" customFormat="1" ht="19.899999999999999" customHeight="1" x14ac:dyDescent="0.25">
      <c r="B16" s="89">
        <v>5</v>
      </c>
      <c r="C16" s="3" t="s">
        <v>87</v>
      </c>
      <c r="D16" s="15">
        <v>10</v>
      </c>
      <c r="E16" s="11" t="s">
        <v>4</v>
      </c>
      <c r="F16" s="6"/>
      <c r="G16" s="1">
        <v>2</v>
      </c>
      <c r="H16" s="89">
        <f>F16*G16</f>
        <v>0</v>
      </c>
      <c r="I16" s="88">
        <f t="shared" ref="I16:I17" si="0">IF(H16&gt;=D16,D16,H16)</f>
        <v>0</v>
      </c>
      <c r="J16" s="9"/>
      <c r="K16" s="9"/>
      <c r="L16" s="9"/>
      <c r="M16" s="9"/>
      <c r="N16" s="9"/>
      <c r="O16" s="9"/>
      <c r="P16" s="9"/>
    </row>
    <row r="17" spans="2:16" s="8" customFormat="1" ht="13.9" customHeight="1" x14ac:dyDescent="0.25">
      <c r="B17" s="98">
        <v>6</v>
      </c>
      <c r="C17" s="19" t="s">
        <v>70</v>
      </c>
      <c r="D17" s="100">
        <v>10</v>
      </c>
      <c r="E17" s="102" t="s">
        <v>34</v>
      </c>
      <c r="F17" s="122"/>
      <c r="G17" s="109">
        <v>2</v>
      </c>
      <c r="H17" s="98">
        <f t="shared" ref="H17:H40" si="1">F17*G17</f>
        <v>0</v>
      </c>
      <c r="I17" s="106">
        <f t="shared" si="0"/>
        <v>0</v>
      </c>
      <c r="J17" s="9"/>
      <c r="K17" s="32"/>
      <c r="L17" s="9"/>
      <c r="M17" s="9"/>
      <c r="N17" s="9"/>
      <c r="O17" s="9"/>
      <c r="P17" s="9"/>
    </row>
    <row r="18" spans="2:16" s="8" customFormat="1" ht="13.9" customHeight="1" x14ac:dyDescent="0.25">
      <c r="B18" s="99"/>
      <c r="C18" s="40" t="s">
        <v>32</v>
      </c>
      <c r="D18" s="101"/>
      <c r="E18" s="103"/>
      <c r="F18" s="123"/>
      <c r="G18" s="110"/>
      <c r="H18" s="99"/>
      <c r="I18" s="135"/>
      <c r="J18" s="9"/>
      <c r="K18" s="9"/>
      <c r="L18" s="9"/>
      <c r="M18" s="9"/>
      <c r="N18" s="9"/>
      <c r="O18" s="9"/>
      <c r="P18" s="9"/>
    </row>
    <row r="19" spans="2:16" s="8" customFormat="1" ht="19.899999999999999" customHeight="1" x14ac:dyDescent="0.25">
      <c r="B19" s="89">
        <v>7</v>
      </c>
      <c r="C19" s="18" t="s">
        <v>71</v>
      </c>
      <c r="D19" s="89">
        <v>5</v>
      </c>
      <c r="E19" s="12" t="s">
        <v>20</v>
      </c>
      <c r="F19" s="6"/>
      <c r="G19" s="1">
        <v>1</v>
      </c>
      <c r="H19" s="89">
        <f t="shared" si="1"/>
        <v>0</v>
      </c>
      <c r="I19" s="88">
        <f t="shared" ref="I19:I22" si="2">IF(H19&gt;=D19,D19,H19)</f>
        <v>0</v>
      </c>
      <c r="J19" s="9"/>
      <c r="K19" s="9"/>
      <c r="L19" s="9"/>
      <c r="M19" s="9"/>
      <c r="N19" s="9"/>
      <c r="O19" s="9"/>
      <c r="P19" s="9"/>
    </row>
    <row r="20" spans="2:16" s="8" customFormat="1" ht="28.15" customHeight="1" x14ac:dyDescent="0.25">
      <c r="B20" s="89">
        <v>8</v>
      </c>
      <c r="C20" s="18" t="s">
        <v>61</v>
      </c>
      <c r="D20" s="89">
        <v>10</v>
      </c>
      <c r="E20" s="12" t="s">
        <v>19</v>
      </c>
      <c r="F20" s="6"/>
      <c r="G20" s="1">
        <v>2</v>
      </c>
      <c r="H20" s="89">
        <f t="shared" si="1"/>
        <v>0</v>
      </c>
      <c r="I20" s="88">
        <f t="shared" si="2"/>
        <v>0</v>
      </c>
      <c r="J20" s="9"/>
      <c r="K20" s="9"/>
      <c r="L20" s="9"/>
      <c r="M20" s="9"/>
      <c r="N20" s="9"/>
      <c r="O20" s="9"/>
      <c r="P20" s="9"/>
    </row>
    <row r="21" spans="2:16" s="8" customFormat="1" ht="28.15" customHeight="1" x14ac:dyDescent="0.25">
      <c r="B21" s="89">
        <v>9</v>
      </c>
      <c r="C21" s="18" t="s">
        <v>62</v>
      </c>
      <c r="D21" s="89">
        <v>20</v>
      </c>
      <c r="E21" s="12" t="s">
        <v>19</v>
      </c>
      <c r="F21" s="6"/>
      <c r="G21" s="1">
        <v>4</v>
      </c>
      <c r="H21" s="89">
        <f t="shared" si="1"/>
        <v>0</v>
      </c>
      <c r="I21" s="88">
        <f t="shared" si="2"/>
        <v>0</v>
      </c>
      <c r="J21" s="9"/>
      <c r="K21" s="9"/>
      <c r="L21" s="9"/>
      <c r="M21" s="9"/>
      <c r="N21" s="9"/>
      <c r="O21" s="9"/>
      <c r="P21" s="9"/>
    </row>
    <row r="22" spans="2:16" s="8" customFormat="1" ht="70.150000000000006" customHeight="1" x14ac:dyDescent="0.25">
      <c r="B22" s="89">
        <v>10</v>
      </c>
      <c r="C22" s="18" t="s">
        <v>72</v>
      </c>
      <c r="D22" s="89">
        <v>25</v>
      </c>
      <c r="E22" s="11" t="s">
        <v>18</v>
      </c>
      <c r="F22" s="6"/>
      <c r="G22" s="1">
        <v>5</v>
      </c>
      <c r="H22" s="89">
        <f t="shared" si="1"/>
        <v>0</v>
      </c>
      <c r="I22" s="88">
        <f t="shared" si="2"/>
        <v>0</v>
      </c>
      <c r="J22" s="9"/>
      <c r="K22" s="9"/>
      <c r="L22" s="9"/>
      <c r="M22" s="9"/>
      <c r="N22" s="9"/>
      <c r="O22" s="9"/>
      <c r="P22" s="9"/>
    </row>
    <row r="23" spans="2:16" s="8" customFormat="1" ht="19.899999999999999" customHeight="1" x14ac:dyDescent="0.25">
      <c r="B23" s="21"/>
      <c r="C23" s="76"/>
      <c r="D23" s="51"/>
      <c r="E23" s="77"/>
      <c r="F23" s="51"/>
      <c r="G23" s="51"/>
      <c r="H23" s="54" t="s">
        <v>7</v>
      </c>
      <c r="I23" s="83">
        <f>SUM(I15:I22)</f>
        <v>0</v>
      </c>
      <c r="J23" s="9"/>
      <c r="K23" s="9"/>
      <c r="L23" s="9"/>
      <c r="M23" s="9"/>
      <c r="N23" s="9"/>
      <c r="O23" s="9"/>
      <c r="P23" s="9"/>
    </row>
    <row r="24" spans="2:16" s="8" customFormat="1" ht="19.899999999999999" customHeight="1" x14ac:dyDescent="0.25">
      <c r="B24" s="21"/>
      <c r="C24" s="78" t="s">
        <v>22</v>
      </c>
      <c r="D24" s="26"/>
      <c r="E24" s="27"/>
      <c r="F24" s="26"/>
      <c r="G24" s="26"/>
      <c r="H24" s="28"/>
      <c r="I24" s="29"/>
      <c r="J24" s="9"/>
      <c r="K24" s="9"/>
      <c r="L24" s="9"/>
      <c r="M24" s="9"/>
      <c r="N24" s="9"/>
      <c r="O24" s="9"/>
      <c r="P24" s="9"/>
    </row>
    <row r="25" spans="2:16" s="8" customFormat="1" ht="28.15" customHeight="1" x14ac:dyDescent="0.25">
      <c r="B25" s="89">
        <v>11</v>
      </c>
      <c r="C25" s="3" t="s">
        <v>58</v>
      </c>
      <c r="D25" s="89">
        <v>5</v>
      </c>
      <c r="E25" s="11" t="s">
        <v>4</v>
      </c>
      <c r="F25" s="4"/>
      <c r="G25" s="1">
        <v>1</v>
      </c>
      <c r="H25" s="89">
        <f t="shared" si="1"/>
        <v>0</v>
      </c>
      <c r="I25" s="88">
        <f t="shared" ref="I25:I42" si="3">IF(H25&gt;=D25,D25,H25)</f>
        <v>0</v>
      </c>
      <c r="J25" s="9"/>
      <c r="K25" s="9"/>
      <c r="L25" s="9"/>
      <c r="M25" s="9"/>
      <c r="N25" s="9"/>
      <c r="O25" s="9"/>
      <c r="P25" s="9"/>
    </row>
    <row r="26" spans="2:16" s="8" customFormat="1" ht="42" customHeight="1" x14ac:dyDescent="0.25">
      <c r="B26" s="89">
        <v>12</v>
      </c>
      <c r="C26" s="3" t="s">
        <v>73</v>
      </c>
      <c r="D26" s="117">
        <v>15</v>
      </c>
      <c r="E26" s="11" t="s">
        <v>4</v>
      </c>
      <c r="F26" s="4"/>
      <c r="G26" s="1">
        <v>3</v>
      </c>
      <c r="H26" s="89">
        <f>F26*G26</f>
        <v>0</v>
      </c>
      <c r="I26" s="88">
        <f>F26*G26</f>
        <v>0</v>
      </c>
      <c r="J26" s="9"/>
      <c r="K26" s="9"/>
      <c r="L26" s="9"/>
      <c r="M26" s="9"/>
      <c r="N26" s="9"/>
      <c r="O26" s="9"/>
      <c r="P26" s="9"/>
    </row>
    <row r="27" spans="2:16" s="8" customFormat="1" ht="42" customHeight="1" x14ac:dyDescent="0.25">
      <c r="B27" s="89">
        <v>13</v>
      </c>
      <c r="C27" s="3" t="s">
        <v>63</v>
      </c>
      <c r="D27" s="117"/>
      <c r="E27" s="11" t="s">
        <v>4</v>
      </c>
      <c r="F27" s="4"/>
      <c r="G27" s="1">
        <v>1</v>
      </c>
      <c r="H27" s="89">
        <f>F27*G27</f>
        <v>0</v>
      </c>
      <c r="I27" s="88">
        <f>F27*G27</f>
        <v>0</v>
      </c>
      <c r="J27" s="9"/>
      <c r="K27" s="9"/>
      <c r="L27" s="9"/>
      <c r="M27" s="9"/>
      <c r="N27" s="9"/>
      <c r="O27" s="9"/>
      <c r="P27" s="9"/>
    </row>
    <row r="28" spans="2:16" s="8" customFormat="1" ht="21.6" customHeight="1" x14ac:dyDescent="0.25">
      <c r="B28" s="21"/>
      <c r="C28" s="42"/>
      <c r="D28" s="43"/>
      <c r="E28" s="44"/>
      <c r="F28" s="45"/>
      <c r="G28" s="43"/>
      <c r="H28" s="46" t="s">
        <v>35</v>
      </c>
      <c r="I28" s="82">
        <f>IF(SUM(I27,I26)&gt;=D26,D26,SUM(I27,I26))</f>
        <v>0</v>
      </c>
      <c r="J28" s="9"/>
      <c r="K28" s="9"/>
      <c r="L28" s="9"/>
      <c r="M28" s="9"/>
      <c r="N28" s="9"/>
      <c r="O28" s="9"/>
      <c r="P28" s="9"/>
    </row>
    <row r="29" spans="2:16" s="8" customFormat="1" ht="42" customHeight="1" x14ac:dyDescent="0.25">
      <c r="B29" s="89">
        <v>14</v>
      </c>
      <c r="C29" s="3" t="s">
        <v>74</v>
      </c>
      <c r="D29" s="117">
        <v>35</v>
      </c>
      <c r="E29" s="11" t="s">
        <v>4</v>
      </c>
      <c r="F29" s="4"/>
      <c r="G29" s="1">
        <v>7</v>
      </c>
      <c r="H29" s="89">
        <f>F29*G29</f>
        <v>0</v>
      </c>
      <c r="I29" s="88">
        <f>F29*G29</f>
        <v>0</v>
      </c>
      <c r="J29" s="9"/>
      <c r="K29" s="9"/>
      <c r="L29" s="9"/>
      <c r="M29" s="9"/>
      <c r="N29" s="9"/>
      <c r="O29" s="9"/>
      <c r="P29" s="9"/>
    </row>
    <row r="30" spans="2:16" s="8" customFormat="1" ht="42" customHeight="1" x14ac:dyDescent="0.25">
      <c r="B30" s="89">
        <v>15</v>
      </c>
      <c r="C30" s="3" t="s">
        <v>64</v>
      </c>
      <c r="D30" s="117"/>
      <c r="E30" s="11" t="s">
        <v>4</v>
      </c>
      <c r="F30" s="4"/>
      <c r="G30" s="1">
        <v>3</v>
      </c>
      <c r="H30" s="89">
        <v>0</v>
      </c>
      <c r="I30" s="88">
        <f>F30*G30</f>
        <v>0</v>
      </c>
      <c r="J30" s="9"/>
      <c r="K30" s="9"/>
      <c r="L30" s="9"/>
      <c r="M30" s="9"/>
      <c r="N30" s="9"/>
      <c r="O30" s="9"/>
      <c r="P30" s="9"/>
    </row>
    <row r="31" spans="2:16" s="8" customFormat="1" ht="21.6" customHeight="1" x14ac:dyDescent="0.25">
      <c r="B31" s="21"/>
      <c r="C31" s="41"/>
      <c r="D31" s="16"/>
      <c r="E31" s="13"/>
      <c r="F31" s="5"/>
      <c r="G31" s="16"/>
      <c r="H31" s="7" t="s">
        <v>36</v>
      </c>
      <c r="I31" s="82">
        <f>IF(SUM(I30,I29)&gt;=D29,D29,SUM(I30,I29))</f>
        <v>0</v>
      </c>
      <c r="J31" s="9"/>
      <c r="K31" s="9"/>
      <c r="L31" s="9"/>
      <c r="M31" s="9"/>
      <c r="N31" s="9"/>
      <c r="O31" s="9"/>
      <c r="P31" s="9"/>
    </row>
    <row r="32" spans="2:16" s="8" customFormat="1" ht="28.15" customHeight="1" x14ac:dyDescent="0.25">
      <c r="B32" s="89">
        <v>16</v>
      </c>
      <c r="C32" s="3" t="s">
        <v>75</v>
      </c>
      <c r="D32" s="89">
        <v>10</v>
      </c>
      <c r="E32" s="11" t="s">
        <v>24</v>
      </c>
      <c r="F32" s="4"/>
      <c r="G32" s="1">
        <v>2</v>
      </c>
      <c r="H32" s="89">
        <f t="shared" si="1"/>
        <v>0</v>
      </c>
      <c r="I32" s="2">
        <f t="shared" si="3"/>
        <v>0</v>
      </c>
      <c r="J32" s="9"/>
      <c r="K32" s="9"/>
      <c r="L32" s="9"/>
      <c r="M32" s="9"/>
      <c r="N32" s="9"/>
      <c r="O32" s="9"/>
      <c r="P32" s="9"/>
    </row>
    <row r="33" spans="2:16" s="8" customFormat="1" ht="28.15" customHeight="1" x14ac:dyDescent="0.25">
      <c r="B33" s="89">
        <v>17</v>
      </c>
      <c r="C33" s="3" t="s">
        <v>76</v>
      </c>
      <c r="D33" s="117">
        <v>25</v>
      </c>
      <c r="E33" s="11" t="s">
        <v>12</v>
      </c>
      <c r="F33" s="4"/>
      <c r="G33" s="1">
        <v>5</v>
      </c>
      <c r="H33" s="89">
        <f>F33*G33</f>
        <v>0</v>
      </c>
      <c r="I33" s="2">
        <f>F33*G33</f>
        <v>0</v>
      </c>
      <c r="J33" s="9"/>
      <c r="K33" s="9"/>
      <c r="L33" s="9"/>
      <c r="M33" s="9"/>
      <c r="N33" s="9"/>
      <c r="O33" s="9"/>
      <c r="P33" s="9"/>
    </row>
    <row r="34" spans="2:16" s="8" customFormat="1" ht="28.15" customHeight="1" x14ac:dyDescent="0.25">
      <c r="B34" s="89">
        <v>18</v>
      </c>
      <c r="C34" s="3" t="s">
        <v>77</v>
      </c>
      <c r="D34" s="117"/>
      <c r="E34" s="11" t="s">
        <v>12</v>
      </c>
      <c r="F34" s="4"/>
      <c r="G34" s="1">
        <v>2</v>
      </c>
      <c r="H34" s="89">
        <f>F34*G34</f>
        <v>0</v>
      </c>
      <c r="I34" s="2">
        <f>F34*G34</f>
        <v>0</v>
      </c>
      <c r="J34" s="9"/>
      <c r="K34" s="9"/>
      <c r="L34" s="9"/>
      <c r="M34" s="9"/>
      <c r="N34" s="9"/>
      <c r="O34" s="9"/>
      <c r="P34" s="9"/>
    </row>
    <row r="35" spans="2:16" s="8" customFormat="1" ht="21.6" customHeight="1" x14ac:dyDescent="0.25">
      <c r="B35" s="21"/>
      <c r="C35" s="41"/>
      <c r="D35" s="16"/>
      <c r="E35" s="13"/>
      <c r="F35" s="5"/>
      <c r="G35" s="16"/>
      <c r="H35" s="7" t="s">
        <v>56</v>
      </c>
      <c r="I35" s="82">
        <f>IF(SUM(I34,I33)&gt;=D33,D33,SUM(I34,I33))</f>
        <v>0</v>
      </c>
      <c r="J35" s="9"/>
      <c r="K35" s="9"/>
      <c r="L35" s="9"/>
      <c r="M35" s="9"/>
      <c r="N35" s="9"/>
      <c r="O35" s="9"/>
      <c r="P35" s="9"/>
    </row>
    <row r="36" spans="2:16" s="8" customFormat="1" ht="28.15" customHeight="1" x14ac:dyDescent="0.25">
      <c r="B36" s="89">
        <v>19</v>
      </c>
      <c r="C36" s="3" t="s">
        <v>65</v>
      </c>
      <c r="D36" s="89">
        <v>2</v>
      </c>
      <c r="E36" s="11" t="s">
        <v>12</v>
      </c>
      <c r="F36" s="4"/>
      <c r="G36" s="1">
        <v>0.2</v>
      </c>
      <c r="H36" s="89">
        <f t="shared" si="1"/>
        <v>0</v>
      </c>
      <c r="I36" s="88">
        <f t="shared" si="3"/>
        <v>0</v>
      </c>
      <c r="J36" s="9"/>
      <c r="K36" s="9"/>
      <c r="L36" s="9"/>
      <c r="M36" s="9"/>
      <c r="N36" s="9"/>
      <c r="O36" s="9"/>
      <c r="P36" s="9"/>
    </row>
    <row r="37" spans="2:16" s="8" customFormat="1" ht="28.15" customHeight="1" x14ac:dyDescent="0.25">
      <c r="B37" s="89">
        <v>20</v>
      </c>
      <c r="C37" s="3" t="s">
        <v>78</v>
      </c>
      <c r="D37" s="89">
        <v>5</v>
      </c>
      <c r="E37" s="11" t="s">
        <v>5</v>
      </c>
      <c r="F37" s="4"/>
      <c r="G37" s="1">
        <v>0.5</v>
      </c>
      <c r="H37" s="89">
        <f t="shared" si="1"/>
        <v>0</v>
      </c>
      <c r="I37" s="88">
        <f t="shared" si="3"/>
        <v>0</v>
      </c>
      <c r="J37" s="9"/>
      <c r="K37" s="9"/>
      <c r="L37" s="9"/>
      <c r="M37" s="9"/>
      <c r="N37" s="9"/>
      <c r="O37" s="9"/>
      <c r="P37" s="9"/>
    </row>
    <row r="38" spans="2:16" s="8" customFormat="1" ht="28.15" customHeight="1" x14ac:dyDescent="0.25">
      <c r="B38" s="89">
        <v>21</v>
      </c>
      <c r="C38" s="3" t="s">
        <v>79</v>
      </c>
      <c r="D38" s="89">
        <v>1</v>
      </c>
      <c r="E38" s="11" t="s">
        <v>13</v>
      </c>
      <c r="F38" s="4"/>
      <c r="G38" s="1">
        <v>0.1</v>
      </c>
      <c r="H38" s="89">
        <f t="shared" si="1"/>
        <v>0</v>
      </c>
      <c r="I38" s="88">
        <f t="shared" si="3"/>
        <v>0</v>
      </c>
      <c r="J38" s="9"/>
      <c r="K38" s="9"/>
      <c r="L38" s="9"/>
      <c r="M38" s="9"/>
      <c r="N38" s="9"/>
      <c r="O38" s="9"/>
      <c r="P38" s="9"/>
    </row>
    <row r="39" spans="2:16" s="8" customFormat="1" ht="28.15" customHeight="1" x14ac:dyDescent="0.25">
      <c r="B39" s="89">
        <v>22</v>
      </c>
      <c r="C39" s="3" t="s">
        <v>66</v>
      </c>
      <c r="D39" s="89">
        <v>2</v>
      </c>
      <c r="E39" s="11" t="s">
        <v>6</v>
      </c>
      <c r="F39" s="4"/>
      <c r="G39" s="1">
        <v>0.2</v>
      </c>
      <c r="H39" s="89">
        <f t="shared" si="1"/>
        <v>0</v>
      </c>
      <c r="I39" s="88">
        <f t="shared" si="3"/>
        <v>0</v>
      </c>
      <c r="J39" s="9"/>
      <c r="K39" s="9"/>
      <c r="L39" s="9"/>
      <c r="M39" s="9"/>
      <c r="N39" s="9"/>
      <c r="O39" s="9"/>
      <c r="P39" s="9"/>
    </row>
    <row r="40" spans="2:16" s="8" customFormat="1" ht="19.899999999999999" customHeight="1" x14ac:dyDescent="0.25">
      <c r="B40" s="89">
        <v>23</v>
      </c>
      <c r="C40" s="3" t="s">
        <v>80</v>
      </c>
      <c r="D40" s="89">
        <v>5</v>
      </c>
      <c r="E40" s="11" t="s">
        <v>25</v>
      </c>
      <c r="F40" s="4"/>
      <c r="G40" s="1">
        <v>1</v>
      </c>
      <c r="H40" s="89">
        <f t="shared" si="1"/>
        <v>0</v>
      </c>
      <c r="I40" s="88">
        <f t="shared" si="3"/>
        <v>0</v>
      </c>
      <c r="J40" s="9"/>
      <c r="K40" s="9"/>
      <c r="L40" s="9"/>
      <c r="M40" s="9"/>
      <c r="N40" s="9"/>
      <c r="O40" s="9"/>
      <c r="P40" s="9"/>
    </row>
    <row r="41" spans="2:16" s="8" customFormat="1" ht="19.899999999999999" customHeight="1" x14ac:dyDescent="0.25">
      <c r="B41" s="89">
        <v>24</v>
      </c>
      <c r="C41" s="34" t="s">
        <v>67</v>
      </c>
      <c r="D41" s="15">
        <v>3</v>
      </c>
      <c r="E41" s="11" t="s">
        <v>37</v>
      </c>
      <c r="F41" s="4"/>
      <c r="G41" s="1">
        <v>3</v>
      </c>
      <c r="H41" s="89">
        <f>F41*G41</f>
        <v>0</v>
      </c>
      <c r="I41" s="88">
        <f t="shared" si="3"/>
        <v>0</v>
      </c>
      <c r="J41" s="9"/>
      <c r="K41" s="9"/>
      <c r="L41" s="9"/>
      <c r="M41" s="9"/>
      <c r="N41" s="9"/>
      <c r="O41" s="9"/>
      <c r="P41" s="9"/>
    </row>
    <row r="42" spans="2:16" s="8" customFormat="1" ht="28.15" customHeight="1" x14ac:dyDescent="0.25">
      <c r="B42" s="89">
        <v>25</v>
      </c>
      <c r="C42" s="34" t="s">
        <v>68</v>
      </c>
      <c r="D42" s="15">
        <v>1</v>
      </c>
      <c r="E42" s="11" t="s">
        <v>37</v>
      </c>
      <c r="F42" s="4"/>
      <c r="G42" s="1">
        <v>1</v>
      </c>
      <c r="H42" s="89">
        <f>F42*G42</f>
        <v>0</v>
      </c>
      <c r="I42" s="88">
        <f t="shared" si="3"/>
        <v>0</v>
      </c>
      <c r="J42" s="9"/>
      <c r="K42" s="9"/>
      <c r="L42" s="9"/>
      <c r="M42" s="9"/>
      <c r="N42" s="9"/>
      <c r="O42" s="9"/>
      <c r="P42" s="9"/>
    </row>
    <row r="43" spans="2:16" s="9" customFormat="1" ht="28.15" customHeight="1" x14ac:dyDescent="0.25">
      <c r="B43" s="89">
        <v>26</v>
      </c>
      <c r="C43" s="39" t="s">
        <v>81</v>
      </c>
      <c r="D43" s="93">
        <v>5</v>
      </c>
      <c r="E43" s="47" t="s">
        <v>21</v>
      </c>
      <c r="F43" s="48"/>
      <c r="G43" s="1">
        <v>0.5</v>
      </c>
      <c r="H43" s="89">
        <f>F43*G43</f>
        <v>0</v>
      </c>
      <c r="I43" s="88">
        <f t="shared" ref="I43" si="4">IF(H43&gt;=D43,D43,H43)</f>
        <v>0</v>
      </c>
    </row>
    <row r="44" spans="2:16" s="9" customFormat="1" ht="42" customHeight="1" x14ac:dyDescent="0.25">
      <c r="B44" s="89">
        <v>27</v>
      </c>
      <c r="C44" s="3" t="s">
        <v>69</v>
      </c>
      <c r="D44" s="117">
        <v>6</v>
      </c>
      <c r="E44" s="11" t="s">
        <v>38</v>
      </c>
      <c r="F44" s="4"/>
      <c r="G44" s="1">
        <v>2</v>
      </c>
      <c r="H44" s="89">
        <f>F44*G44</f>
        <v>0</v>
      </c>
      <c r="I44" s="88">
        <f>F44*G44</f>
        <v>0</v>
      </c>
    </row>
    <row r="45" spans="2:16" s="9" customFormat="1" ht="28.15" customHeight="1" x14ac:dyDescent="0.25">
      <c r="B45" s="89">
        <v>28</v>
      </c>
      <c r="C45" s="3" t="s">
        <v>82</v>
      </c>
      <c r="D45" s="117"/>
      <c r="E45" s="11" t="s">
        <v>38</v>
      </c>
      <c r="F45" s="4"/>
      <c r="G45" s="1">
        <v>1</v>
      </c>
      <c r="H45" s="89">
        <f>F45*G45</f>
        <v>0</v>
      </c>
      <c r="I45" s="88">
        <f>F45*G45</f>
        <v>0</v>
      </c>
      <c r="L45" s="31"/>
    </row>
    <row r="46" spans="2:16" s="8" customFormat="1" ht="19.899999999999999" customHeight="1" x14ac:dyDescent="0.25">
      <c r="B46" s="21"/>
      <c r="C46" s="56"/>
      <c r="D46" s="57"/>
      <c r="E46" s="58"/>
      <c r="F46" s="59"/>
      <c r="G46" s="57"/>
      <c r="H46" s="60" t="s">
        <v>57</v>
      </c>
      <c r="I46" s="82">
        <f>IF(SUM(I45,I44)&gt;=D44,D44,SUM(I45,I44))</f>
        <v>0</v>
      </c>
      <c r="J46" s="9"/>
      <c r="K46" s="9"/>
      <c r="L46" s="9"/>
      <c r="M46" s="9"/>
      <c r="N46" s="9"/>
      <c r="O46" s="9"/>
      <c r="P46" s="9"/>
    </row>
    <row r="47" spans="2:16" s="8" customFormat="1" ht="19.899999999999999" customHeight="1" x14ac:dyDescent="0.3">
      <c r="B47" s="22"/>
      <c r="C47" s="50"/>
      <c r="D47" s="51"/>
      <c r="E47" s="52"/>
      <c r="F47" s="52"/>
      <c r="G47" s="52"/>
      <c r="H47" s="54" t="s">
        <v>14</v>
      </c>
      <c r="I47" s="81">
        <f>SUM(I46,I36:I43,I35,I32,I31,I28,I25)</f>
        <v>0</v>
      </c>
      <c r="J47" s="9"/>
      <c r="K47" s="9"/>
      <c r="L47" s="31"/>
      <c r="M47" s="9"/>
      <c r="N47" s="9"/>
      <c r="O47" s="9"/>
      <c r="P47" s="9"/>
    </row>
    <row r="48" spans="2:16" ht="16.149999999999999" customHeight="1" x14ac:dyDescent="0.25">
      <c r="B48" s="22"/>
      <c r="C48" s="85" t="s">
        <v>23</v>
      </c>
      <c r="D48" s="61"/>
      <c r="E48" s="62"/>
      <c r="F48" s="61"/>
      <c r="G48" s="61"/>
      <c r="H48" s="63"/>
      <c r="I48" s="64"/>
    </row>
    <row r="49" spans="2:9" ht="16.149999999999999" customHeight="1" x14ac:dyDescent="0.25">
      <c r="B49" s="22"/>
      <c r="C49" s="86" t="s">
        <v>8</v>
      </c>
      <c r="D49" s="61"/>
      <c r="E49" s="62"/>
      <c r="F49" s="61"/>
      <c r="G49" s="61"/>
      <c r="H49" s="63"/>
      <c r="I49" s="64"/>
    </row>
    <row r="50" spans="2:9" ht="16.149999999999999" customHeight="1" x14ac:dyDescent="0.25">
      <c r="B50" s="22"/>
      <c r="C50" s="86" t="s">
        <v>9</v>
      </c>
      <c r="D50" s="61"/>
      <c r="E50" s="62"/>
      <c r="F50" s="61"/>
      <c r="G50" s="61"/>
      <c r="H50" s="63"/>
      <c r="I50" s="64"/>
    </row>
    <row r="51" spans="2:9" ht="19.899999999999999" customHeight="1" x14ac:dyDescent="0.25">
      <c r="B51" s="84"/>
      <c r="C51" s="118" t="s">
        <v>88</v>
      </c>
      <c r="D51" s="119"/>
      <c r="E51" s="119"/>
      <c r="F51" s="119"/>
      <c r="G51" s="119"/>
      <c r="H51" s="119"/>
      <c r="I51" s="120"/>
    </row>
    <row r="52" spans="2:9" ht="24" customHeight="1" x14ac:dyDescent="0.25">
      <c r="B52" s="98">
        <v>29</v>
      </c>
      <c r="C52" s="111" t="s">
        <v>83</v>
      </c>
      <c r="D52" s="100">
        <v>1</v>
      </c>
      <c r="E52" s="96" t="s">
        <v>54</v>
      </c>
      <c r="F52" s="25"/>
      <c r="G52" s="109">
        <v>0.1</v>
      </c>
      <c r="H52" s="98">
        <f>F52*G52+(F53*G52/2)</f>
        <v>0</v>
      </c>
      <c r="I52" s="127">
        <f>IF(H52&gt;=D52,D52,H52)</f>
        <v>0</v>
      </c>
    </row>
    <row r="53" spans="2:9" ht="24" customHeight="1" x14ac:dyDescent="0.25">
      <c r="B53" s="99"/>
      <c r="C53" s="131"/>
      <c r="D53" s="101"/>
      <c r="E53" s="11" t="s">
        <v>55</v>
      </c>
      <c r="F53" s="36"/>
      <c r="G53" s="110"/>
      <c r="H53" s="99"/>
      <c r="I53" s="133"/>
    </row>
    <row r="54" spans="2:9" ht="24" customHeight="1" x14ac:dyDescent="0.25">
      <c r="B54" s="98">
        <v>30</v>
      </c>
      <c r="C54" s="111" t="s">
        <v>59</v>
      </c>
      <c r="D54" s="100">
        <v>2</v>
      </c>
      <c r="E54" s="96" t="s">
        <v>54</v>
      </c>
      <c r="F54" s="17"/>
      <c r="G54" s="109">
        <v>0.2</v>
      </c>
      <c r="H54" s="98">
        <f>F54*G54+(F55*G54/2)</f>
        <v>0</v>
      </c>
      <c r="I54" s="127">
        <f>IF(H54&gt;=D54,D54,H54)</f>
        <v>0</v>
      </c>
    </row>
    <row r="55" spans="2:9" ht="24" customHeight="1" x14ac:dyDescent="0.25">
      <c r="B55" s="99"/>
      <c r="C55" s="112"/>
      <c r="D55" s="113"/>
      <c r="E55" s="95" t="s">
        <v>55</v>
      </c>
      <c r="F55" s="17"/>
      <c r="G55" s="130"/>
      <c r="H55" s="129"/>
      <c r="I55" s="134"/>
    </row>
    <row r="56" spans="2:9" ht="19.899999999999999" customHeight="1" x14ac:dyDescent="0.25">
      <c r="B56" s="55"/>
      <c r="C56" s="118" t="s">
        <v>94</v>
      </c>
      <c r="D56" s="119"/>
      <c r="E56" s="119"/>
      <c r="F56" s="119"/>
      <c r="G56" s="119"/>
      <c r="H56" s="119"/>
      <c r="I56" s="120"/>
    </row>
    <row r="57" spans="2:9" ht="24" customHeight="1" x14ac:dyDescent="0.25">
      <c r="B57" s="125">
        <v>31</v>
      </c>
      <c r="C57" s="126" t="s">
        <v>95</v>
      </c>
      <c r="D57" s="125">
        <v>100</v>
      </c>
      <c r="E57" s="11" t="s">
        <v>40</v>
      </c>
      <c r="F57" s="4"/>
      <c r="G57" s="124">
        <v>10</v>
      </c>
      <c r="H57" s="125">
        <f>F57*G57+(F58*G57/2)</f>
        <v>0</v>
      </c>
      <c r="I57" s="128">
        <f>IF(H57&gt;=D57,D57,H57)</f>
        <v>0</v>
      </c>
    </row>
    <row r="58" spans="2:9" ht="24" customHeight="1" x14ac:dyDescent="0.25">
      <c r="B58" s="125"/>
      <c r="C58" s="126"/>
      <c r="D58" s="125"/>
      <c r="E58" s="11" t="s">
        <v>41</v>
      </c>
      <c r="F58" s="4"/>
      <c r="G58" s="124"/>
      <c r="H58" s="125"/>
      <c r="I58" s="132"/>
    </row>
    <row r="59" spans="2:9" ht="24" customHeight="1" x14ac:dyDescent="0.25">
      <c r="B59" s="125">
        <v>32</v>
      </c>
      <c r="C59" s="126" t="s">
        <v>96</v>
      </c>
      <c r="D59" s="125">
        <v>85</v>
      </c>
      <c r="E59" s="11" t="s">
        <v>42</v>
      </c>
      <c r="F59" s="4"/>
      <c r="G59" s="124">
        <v>8.5</v>
      </c>
      <c r="H59" s="125">
        <f>F59*G59+(F60*G59/2)</f>
        <v>0</v>
      </c>
      <c r="I59" s="128">
        <f>IF(H59&gt;=D59,D59,H59)</f>
        <v>0</v>
      </c>
    </row>
    <row r="60" spans="2:9" ht="24" customHeight="1" x14ac:dyDescent="0.25">
      <c r="B60" s="125"/>
      <c r="C60" s="126"/>
      <c r="D60" s="125"/>
      <c r="E60" s="11" t="s">
        <v>43</v>
      </c>
      <c r="F60" s="4"/>
      <c r="G60" s="124"/>
      <c r="H60" s="125"/>
      <c r="I60" s="132"/>
    </row>
    <row r="61" spans="2:9" ht="24" customHeight="1" x14ac:dyDescent="0.25">
      <c r="B61" s="125">
        <v>33</v>
      </c>
      <c r="C61" s="126" t="s">
        <v>97</v>
      </c>
      <c r="D61" s="125">
        <v>70</v>
      </c>
      <c r="E61" s="11" t="s">
        <v>44</v>
      </c>
      <c r="F61" s="4"/>
      <c r="G61" s="124">
        <v>7</v>
      </c>
      <c r="H61" s="125">
        <f>F61*G61+(F62*G61/2)</f>
        <v>0</v>
      </c>
      <c r="I61" s="128">
        <f>IF(H61&gt;=D61,D61,H61)</f>
        <v>0</v>
      </c>
    </row>
    <row r="62" spans="2:9" ht="24" customHeight="1" x14ac:dyDescent="0.25">
      <c r="B62" s="125"/>
      <c r="C62" s="126"/>
      <c r="D62" s="125"/>
      <c r="E62" s="11" t="s">
        <v>45</v>
      </c>
      <c r="F62" s="4"/>
      <c r="G62" s="124"/>
      <c r="H62" s="125"/>
      <c r="I62" s="132"/>
    </row>
    <row r="63" spans="2:9" ht="24" customHeight="1" x14ac:dyDescent="0.25">
      <c r="B63" s="125">
        <v>34</v>
      </c>
      <c r="C63" s="126" t="s">
        <v>98</v>
      </c>
      <c r="D63" s="125">
        <v>55</v>
      </c>
      <c r="E63" s="11" t="s">
        <v>46</v>
      </c>
      <c r="F63" s="4"/>
      <c r="G63" s="124">
        <v>5.5</v>
      </c>
      <c r="H63" s="125">
        <f>F63*G63+(F64*G63/2)</f>
        <v>0</v>
      </c>
      <c r="I63" s="128">
        <f>IF(H63&gt;=D63,D63,H63)</f>
        <v>0</v>
      </c>
    </row>
    <row r="64" spans="2:9" ht="24" customHeight="1" x14ac:dyDescent="0.25">
      <c r="B64" s="125"/>
      <c r="C64" s="126"/>
      <c r="D64" s="125"/>
      <c r="E64" s="11" t="s">
        <v>47</v>
      </c>
      <c r="F64" s="4"/>
      <c r="G64" s="124"/>
      <c r="H64" s="125"/>
      <c r="I64" s="132"/>
    </row>
    <row r="65" spans="2:9" ht="24" customHeight="1" x14ac:dyDescent="0.25">
      <c r="B65" s="125">
        <v>35</v>
      </c>
      <c r="C65" s="126" t="s">
        <v>99</v>
      </c>
      <c r="D65" s="125">
        <v>40</v>
      </c>
      <c r="E65" s="11" t="s">
        <v>48</v>
      </c>
      <c r="F65" s="4"/>
      <c r="G65" s="124">
        <v>4</v>
      </c>
      <c r="H65" s="125">
        <f>F65*G65+(F66*G65/2)</f>
        <v>0</v>
      </c>
      <c r="I65" s="128">
        <f>IF(H65&gt;=D65,D65,H65)</f>
        <v>0</v>
      </c>
    </row>
    <row r="66" spans="2:9" ht="24" customHeight="1" x14ac:dyDescent="0.25">
      <c r="B66" s="125"/>
      <c r="C66" s="126"/>
      <c r="D66" s="125"/>
      <c r="E66" s="11" t="s">
        <v>49</v>
      </c>
      <c r="F66" s="4"/>
      <c r="G66" s="124"/>
      <c r="H66" s="125"/>
      <c r="I66" s="132"/>
    </row>
    <row r="67" spans="2:9" ht="24" customHeight="1" x14ac:dyDescent="0.25">
      <c r="B67" s="125">
        <v>36</v>
      </c>
      <c r="C67" s="126" t="s">
        <v>100</v>
      </c>
      <c r="D67" s="125">
        <v>25</v>
      </c>
      <c r="E67" s="11" t="s">
        <v>50</v>
      </c>
      <c r="F67" s="4"/>
      <c r="G67" s="124">
        <v>2.5</v>
      </c>
      <c r="H67" s="125">
        <f>F67*G67+(F68*G67/2)</f>
        <v>0</v>
      </c>
      <c r="I67" s="128">
        <f>IF(H67&gt;=D67,D67,H67)</f>
        <v>0</v>
      </c>
    </row>
    <row r="68" spans="2:9" ht="24" customHeight="1" x14ac:dyDescent="0.25">
      <c r="B68" s="125"/>
      <c r="C68" s="126"/>
      <c r="D68" s="125"/>
      <c r="E68" s="11" t="s">
        <v>51</v>
      </c>
      <c r="F68" s="4"/>
      <c r="G68" s="124"/>
      <c r="H68" s="125"/>
      <c r="I68" s="132"/>
    </row>
    <row r="69" spans="2:9" ht="24" customHeight="1" x14ac:dyDescent="0.25">
      <c r="B69" s="125">
        <v>37</v>
      </c>
      <c r="C69" s="126" t="s">
        <v>101</v>
      </c>
      <c r="D69" s="125">
        <v>10</v>
      </c>
      <c r="E69" s="11" t="s">
        <v>52</v>
      </c>
      <c r="F69" s="4"/>
      <c r="G69" s="124">
        <v>1</v>
      </c>
      <c r="H69" s="125">
        <f>F69*G69+(F70*G69/2)</f>
        <v>0</v>
      </c>
      <c r="I69" s="128">
        <f>IF(H69&gt;=D69,D69,H69)</f>
        <v>0</v>
      </c>
    </row>
    <row r="70" spans="2:9" ht="24" customHeight="1" x14ac:dyDescent="0.25">
      <c r="B70" s="125"/>
      <c r="C70" s="126"/>
      <c r="D70" s="125"/>
      <c r="E70" s="11" t="s">
        <v>53</v>
      </c>
      <c r="F70" s="4"/>
      <c r="G70" s="124"/>
      <c r="H70" s="125"/>
      <c r="I70" s="132"/>
    </row>
    <row r="71" spans="2:9" ht="19.899999999999999" customHeight="1" x14ac:dyDescent="0.25">
      <c r="B71" s="89">
        <v>38</v>
      </c>
      <c r="C71" s="30" t="s">
        <v>84</v>
      </c>
      <c r="D71" s="15">
        <v>25</v>
      </c>
      <c r="E71" s="47" t="s">
        <v>10</v>
      </c>
      <c r="F71" s="4"/>
      <c r="G71" s="1">
        <v>5</v>
      </c>
      <c r="H71" s="33">
        <f>F71*G71</f>
        <v>0</v>
      </c>
      <c r="I71" s="88">
        <f>IF(H71&gt;=D71,D71,H71)</f>
        <v>0</v>
      </c>
    </row>
    <row r="72" spans="2:9" ht="19.899999999999999" customHeight="1" x14ac:dyDescent="0.25">
      <c r="B72" s="89">
        <v>39</v>
      </c>
      <c r="C72" s="3" t="s">
        <v>85</v>
      </c>
      <c r="D72" s="89">
        <v>50</v>
      </c>
      <c r="E72" s="47" t="s">
        <v>15</v>
      </c>
      <c r="F72" s="4"/>
      <c r="G72" s="1">
        <v>10</v>
      </c>
      <c r="H72" s="33">
        <f t="shared" ref="H72:H73" si="5">F72*G72</f>
        <v>0</v>
      </c>
      <c r="I72" s="88">
        <f t="shared" ref="I72:I73" si="6">IF(H72&gt;=D72,D72,H72)</f>
        <v>0</v>
      </c>
    </row>
    <row r="73" spans="2:9" ht="19.899999999999999" customHeight="1" x14ac:dyDescent="0.25">
      <c r="B73" s="89">
        <v>40</v>
      </c>
      <c r="C73" s="19" t="s">
        <v>86</v>
      </c>
      <c r="D73" s="90">
        <v>75</v>
      </c>
      <c r="E73" s="14" t="s">
        <v>16</v>
      </c>
      <c r="F73" s="17"/>
      <c r="G73" s="91">
        <v>15</v>
      </c>
      <c r="H73" s="35">
        <f t="shared" si="5"/>
        <v>0</v>
      </c>
      <c r="I73" s="97">
        <f t="shared" si="6"/>
        <v>0</v>
      </c>
    </row>
    <row r="74" spans="2:9" ht="21.6" customHeight="1" x14ac:dyDescent="0.3">
      <c r="B74" s="49"/>
      <c r="C74" s="50"/>
      <c r="D74" s="51"/>
      <c r="E74" s="52"/>
      <c r="F74" s="52"/>
      <c r="G74" s="53"/>
      <c r="H74" s="54" t="s">
        <v>11</v>
      </c>
      <c r="I74" s="81">
        <f>SUM(I57:I73,I52:I55)</f>
        <v>0</v>
      </c>
    </row>
    <row r="75" spans="2:9" x14ac:dyDescent="0.25">
      <c r="B75" s="22"/>
    </row>
    <row r="76" spans="2:9" x14ac:dyDescent="0.25">
      <c r="B76" s="22"/>
    </row>
    <row r="77" spans="2:9" x14ac:dyDescent="0.25">
      <c r="B77" s="22"/>
    </row>
    <row r="78" spans="2:9" x14ac:dyDescent="0.25">
      <c r="B78" s="22"/>
    </row>
    <row r="79" spans="2:9" x14ac:dyDescent="0.25">
      <c r="B79" s="22"/>
    </row>
    <row r="80" spans="2:9" x14ac:dyDescent="0.25">
      <c r="B80" s="22"/>
    </row>
    <row r="81" spans="2:2" x14ac:dyDescent="0.25">
      <c r="B81" s="22"/>
    </row>
    <row r="82" spans="2:2" x14ac:dyDescent="0.25">
      <c r="B82" s="22"/>
    </row>
    <row r="83" spans="2:2" x14ac:dyDescent="0.25">
      <c r="B83" s="22"/>
    </row>
    <row r="84" spans="2:2" x14ac:dyDescent="0.25">
      <c r="B84" s="22"/>
    </row>
    <row r="85" spans="2:2" x14ac:dyDescent="0.25">
      <c r="B85" s="22"/>
    </row>
    <row r="86" spans="2:2" x14ac:dyDescent="0.25">
      <c r="B86" s="22"/>
    </row>
    <row r="87" spans="2:2" x14ac:dyDescent="0.25">
      <c r="B87" s="22"/>
    </row>
  </sheetData>
  <sheetProtection sheet="1" selectLockedCells="1"/>
  <mergeCells count="78">
    <mergeCell ref="I63:I64"/>
    <mergeCell ref="I65:I66"/>
    <mergeCell ref="I67:I68"/>
    <mergeCell ref="I69:I70"/>
    <mergeCell ref="I54:I55"/>
    <mergeCell ref="I52:I53"/>
    <mergeCell ref="I57:I58"/>
    <mergeCell ref="I59:I60"/>
    <mergeCell ref="I61:I62"/>
    <mergeCell ref="B67:B68"/>
    <mergeCell ref="H54:H55"/>
    <mergeCell ref="G54:G55"/>
    <mergeCell ref="B54:B55"/>
    <mergeCell ref="B52:B53"/>
    <mergeCell ref="B57:B58"/>
    <mergeCell ref="D57:D58"/>
    <mergeCell ref="G57:G58"/>
    <mergeCell ref="H57:H58"/>
    <mergeCell ref="C56:I56"/>
    <mergeCell ref="C52:C53"/>
    <mergeCell ref="D52:D53"/>
    <mergeCell ref="B69:B70"/>
    <mergeCell ref="C59:C60"/>
    <mergeCell ref="C61:C62"/>
    <mergeCell ref="C63:C64"/>
    <mergeCell ref="C65:C66"/>
    <mergeCell ref="B59:B60"/>
    <mergeCell ref="B61:B62"/>
    <mergeCell ref="B63:B64"/>
    <mergeCell ref="B65:B66"/>
    <mergeCell ref="C69:C70"/>
    <mergeCell ref="D44:D45"/>
    <mergeCell ref="H65:H66"/>
    <mergeCell ref="G67:G68"/>
    <mergeCell ref="H67:H68"/>
    <mergeCell ref="C67:C68"/>
    <mergeCell ref="G65:G66"/>
    <mergeCell ref="D59:D60"/>
    <mergeCell ref="D63:D64"/>
    <mergeCell ref="D61:D62"/>
    <mergeCell ref="G59:G60"/>
    <mergeCell ref="H59:H60"/>
    <mergeCell ref="G61:G62"/>
    <mergeCell ref="H61:H62"/>
    <mergeCell ref="G63:G64"/>
    <mergeCell ref="H63:H64"/>
    <mergeCell ref="C57:C58"/>
    <mergeCell ref="G69:G70"/>
    <mergeCell ref="H69:H70"/>
    <mergeCell ref="D69:D70"/>
    <mergeCell ref="D67:D68"/>
    <mergeCell ref="D65:D66"/>
    <mergeCell ref="G52:G53"/>
    <mergeCell ref="H52:H53"/>
    <mergeCell ref="C54:C55"/>
    <mergeCell ref="D54:D55"/>
    <mergeCell ref="C1:I1"/>
    <mergeCell ref="C2:I2"/>
    <mergeCell ref="C3:I3"/>
    <mergeCell ref="D7:I7"/>
    <mergeCell ref="C5:I5"/>
    <mergeCell ref="D26:D27"/>
    <mergeCell ref="D29:D30"/>
    <mergeCell ref="D33:D34"/>
    <mergeCell ref="C51:I51"/>
    <mergeCell ref="D6:I6"/>
    <mergeCell ref="F17:F18"/>
    <mergeCell ref="G17:G18"/>
    <mergeCell ref="B17:B18"/>
    <mergeCell ref="D17:D18"/>
    <mergeCell ref="E17:E18"/>
    <mergeCell ref="C4:I4"/>
    <mergeCell ref="C15:H15"/>
    <mergeCell ref="I17:I18"/>
    <mergeCell ref="H17:H18"/>
    <mergeCell ref="D10:D11"/>
    <mergeCell ref="D13:D14"/>
    <mergeCell ref="C12:H12"/>
  </mergeCells>
  <conditionalFormatting sqref="E57:E58">
    <cfRule type="cellIs" dxfId="2" priority="3" operator="equal">
      <formula>"coautor"</formula>
    </cfRule>
  </conditionalFormatting>
  <conditionalFormatting sqref="E59:E70">
    <cfRule type="cellIs" dxfId="1" priority="2" operator="equal">
      <formula>"coautor"</formula>
    </cfRule>
  </conditionalFormatting>
  <conditionalFormatting sqref="E54">
    <cfRule type="cellIs" dxfId="0" priority="1" operator="equal">
      <formula>"coautor"</formula>
    </cfRule>
  </conditionalFormatting>
  <pageMargins left="0.39370078740157483" right="0.39370078740157483" top="0.59055118110236227" bottom="0.78740157480314965" header="0.31496062992125984" footer="0.31496062992125984"/>
  <pageSetup paperSize="9" scale="78" orientation="portrait" horizontalDpi="4294967295" verticalDpi="4294967295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Currículo - Doutorado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PO Nuner</dc:creator>
  <cp:lastModifiedBy>Felipe Vieira</cp:lastModifiedBy>
  <cp:lastPrinted>2019-04-23T13:29:58Z</cp:lastPrinted>
  <dcterms:created xsi:type="dcterms:W3CDTF">2014-06-06T21:10:38Z</dcterms:created>
  <dcterms:modified xsi:type="dcterms:W3CDTF">2021-04-06T11:39:38Z</dcterms:modified>
</cp:coreProperties>
</file>